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65221" windowWidth="8910" windowHeight="9120" tabRatio="820" activeTab="3"/>
  </bookViews>
  <sheets>
    <sheet name="CCIS" sheetId="1" r:id="rId1"/>
    <sheet name="CCBS" sheetId="2" r:id="rId2"/>
    <sheet name="CCCFS" sheetId="3" r:id="rId3"/>
    <sheet name="CCSCE" sheetId="4" r:id="rId4"/>
  </sheets>
  <externalReferences>
    <externalReference r:id="rId7"/>
    <externalReference r:id="rId8"/>
    <externalReference r:id="rId9"/>
    <externalReference r:id="rId10"/>
  </externalReferences>
  <definedNames>
    <definedName name="ADD">#REF!</definedName>
    <definedName name="AS2DocOpenMode" hidden="1">"AS2DocumentEdit"</definedName>
    <definedName name="BF">#REF!</definedName>
    <definedName name="BF0">#REF!</definedName>
    <definedName name="CF">#REF!</definedName>
    <definedName name="CF0">#REF!</definedName>
    <definedName name="CODE">#REF!</definedName>
    <definedName name="DIS">#REF!</definedName>
    <definedName name="DISP">#REF!</definedName>
    <definedName name="K">#REF!</definedName>
    <definedName name="MNOPQ">#REF!</definedName>
    <definedName name="Print_Area_MI">#REF!</definedName>
    <definedName name="TextRefCopy10">'[4]DT 2004-1'!$C$35</definedName>
    <definedName name="TextRefCopy11">'[2]2004'!#REF!</definedName>
    <definedName name="TextRefCopy12">'[3]2004-1'!#REF!</definedName>
    <definedName name="TextRefCopy13">'[4]DT 2004-1'!$C$56</definedName>
    <definedName name="TextRefCopy14">'[2]2004'!#REF!</definedName>
    <definedName name="TextRefCopy20">'[1]Conso Equity'!$C$12</definedName>
    <definedName name="TextRefCopy22">'[1]Conso Equity'!$C$20</definedName>
    <definedName name="TextRefCopy27">'[4]DT 2004-1'!$C$30</definedName>
    <definedName name="TextRefCopy33">'[4]DT 2004-1'!$C$32</definedName>
    <definedName name="TextRefCopy6">'[2]2004'!#REF!</definedName>
    <definedName name="TextRefCopy7">'[2]2004'!#REF!</definedName>
    <definedName name="TextRefCopy71">'[3]2004-1'!#REF!</definedName>
    <definedName name="TextRefCopy8">'[2]2004'!#REF!</definedName>
    <definedName name="TextRefCopy9">'[2]2004'!#REF!</definedName>
    <definedName name="TextRefCopyRangeCount" hidden="1">14</definedName>
  </definedNames>
  <calcPr fullCalcOnLoad="1"/>
</workbook>
</file>

<file path=xl/sharedStrings.xml><?xml version="1.0" encoding="utf-8"?>
<sst xmlns="http://schemas.openxmlformats.org/spreadsheetml/2006/main" count="137" uniqueCount="112">
  <si>
    <t>DOMINANT ENTERPRISE BERHAD</t>
  </si>
  <si>
    <t>Total</t>
  </si>
  <si>
    <t>ASSETS</t>
  </si>
  <si>
    <t>Property, plant and equipment</t>
  </si>
  <si>
    <t>Goodwill on consolidation</t>
  </si>
  <si>
    <t>CURRENT ASSETS</t>
  </si>
  <si>
    <t>Inventories</t>
  </si>
  <si>
    <t>Other receivables and prepaid expenses</t>
  </si>
  <si>
    <t>CURRENT LIABILITIES</t>
  </si>
  <si>
    <t>Other payables and accrued expenses</t>
  </si>
  <si>
    <t>NET CURRENT ASSETS</t>
  </si>
  <si>
    <t>NET ASSETS</t>
  </si>
  <si>
    <t>Represented by:</t>
  </si>
  <si>
    <t>Revenue</t>
  </si>
  <si>
    <t>LONG-TERM LIABILITIES</t>
  </si>
  <si>
    <t>Dividend</t>
  </si>
  <si>
    <t>Finance lease payable</t>
  </si>
  <si>
    <t>Minority Interest</t>
  </si>
  <si>
    <t>MINORITY INTEREST</t>
  </si>
  <si>
    <t>(Company No.221206-D)</t>
  </si>
  <si>
    <t>CONDENSED CONSOLIDATED INCOME STATEMENTS (UNAUDITED)</t>
  </si>
  <si>
    <t>RM'000</t>
  </si>
  <si>
    <t>Other Income</t>
  </si>
  <si>
    <t>Profit from Operations</t>
  </si>
  <si>
    <t>Finance Costs</t>
  </si>
  <si>
    <t>Investment Income</t>
  </si>
  <si>
    <t>Profit Before Tax</t>
  </si>
  <si>
    <t>Income Tax Expense</t>
  </si>
  <si>
    <t>Profit After Tax</t>
  </si>
  <si>
    <t>EPS - Basic (sen)</t>
  </si>
  <si>
    <t xml:space="preserve">The Condensed Consolidated Income Statements should be read in conjunction with the Audited Financial </t>
  </si>
  <si>
    <t>interim financial reports.</t>
  </si>
  <si>
    <t>CONDENSED CONSOLIDATED BALANCE SHEET (UNAUDITED)</t>
  </si>
  <si>
    <t>(Unaudited)</t>
  </si>
  <si>
    <t>(Audited)</t>
  </si>
  <si>
    <t xml:space="preserve">As at </t>
  </si>
  <si>
    <t xml:space="preserve"> </t>
  </si>
  <si>
    <t>Trade receivables</t>
  </si>
  <si>
    <t>Cash and bank balances</t>
  </si>
  <si>
    <t>Trade payables</t>
  </si>
  <si>
    <t>Hire purchase payables</t>
  </si>
  <si>
    <t>Bank borrowings</t>
  </si>
  <si>
    <t>Tax liabilities</t>
  </si>
  <si>
    <t xml:space="preserve">Hire purchase payables </t>
  </si>
  <si>
    <t>Deferred tax liabilities</t>
  </si>
  <si>
    <t>Issued capital</t>
  </si>
  <si>
    <t>Share premium</t>
  </si>
  <si>
    <t>Unappropriated profit</t>
  </si>
  <si>
    <t>Revaluation reserve</t>
  </si>
  <si>
    <t>Translation reserve</t>
  </si>
  <si>
    <t>The Condensed Consolidated Balance Sheet should be read in conjunction with the Audited Financial Statements</t>
  </si>
  <si>
    <t>reports.</t>
  </si>
  <si>
    <t>CONDENSED CONSOLIDATED STATEMENTS OF CHANGES IN EQUITY (UNAUDITED)</t>
  </si>
  <si>
    <t>Issued</t>
  </si>
  <si>
    <t>Share</t>
  </si>
  <si>
    <t>Unappropriated</t>
  </si>
  <si>
    <t>Revaluation</t>
  </si>
  <si>
    <t>Translation</t>
  </si>
  <si>
    <t>Capital</t>
  </si>
  <si>
    <t>Premium</t>
  </si>
  <si>
    <t>Profit</t>
  </si>
  <si>
    <t>Reserve</t>
  </si>
  <si>
    <t>Issuance of shares</t>
  </si>
  <si>
    <t xml:space="preserve">   - pursuant to ESOS</t>
  </si>
  <si>
    <t>Translation Deficit</t>
  </si>
  <si>
    <t>Prior Year Adjustment</t>
  </si>
  <si>
    <t xml:space="preserve">The Condensed Consolidated Statements of Changes In Equity should be read in conjunction with the Audited </t>
  </si>
  <si>
    <t>the interim financial reports.</t>
  </si>
  <si>
    <t>EPS - Diluted (sen)</t>
  </si>
  <si>
    <t xml:space="preserve">Statements  for the financial year ended  31st March 2005  and the accompanying explanatory notes to the </t>
  </si>
  <si>
    <t xml:space="preserve"> 31 March 2005</t>
  </si>
  <si>
    <t xml:space="preserve">for  the financial year ended  31st  March 2005  and  the accompanying  explanatory notes to the interim financial </t>
  </si>
  <si>
    <t xml:space="preserve">Financial Statements for the financial year ended 31st March 2005 and the accompanying explanatory notes to </t>
  </si>
  <si>
    <t>Balance as at 1 April 2005</t>
  </si>
  <si>
    <t>Current Quarter 31.03.2006</t>
  </si>
  <si>
    <t>Preceding Year Corresponding Quarter 31.03.2005</t>
  </si>
  <si>
    <t>Current Year    To Date     31.03.2006</t>
  </si>
  <si>
    <t>Preceding Year Corresponding Period 31.03.2005</t>
  </si>
  <si>
    <t>FOR THE FOURTH QUARTER ENDED 31 MARCH 2006</t>
  </si>
  <si>
    <t>Term loan payables</t>
  </si>
  <si>
    <t>CONDENSED CONSOLIDATED CASH FLOW STATEMENT (UNAUDITED)</t>
  </si>
  <si>
    <t>Profit before taxation</t>
  </si>
  <si>
    <t>Adjustments for : -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</si>
  <si>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</si>
  <si>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</si>
  <si>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</si>
  <si>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</si>
  <si>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</si>
  <si>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</si>
  <si>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</si>
  <si>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Income tax paid</t>
  </si>
  <si>
    <t>Adjustment for foreign exchange differentials</t>
  </si>
  <si>
    <t>Less: Bank overdrafts</t>
  </si>
  <si>
    <t xml:space="preserve">           (included within short term borrowings in Note B8)</t>
  </si>
  <si>
    <t>The  Condensed Consolidated Cash Flow Statement  should  be read  in conjunction with  the Audited Financial</t>
  </si>
  <si>
    <t>Statements for the financial year ended 31st March 2005 and the accompanying explanatory notes to the interim</t>
  </si>
  <si>
    <t>financial reports.</t>
  </si>
  <si>
    <t>Net Changes in Cash &amp; Cash Equivalents</t>
  </si>
  <si>
    <t>Cash &amp; Cash Equivalents at beginning of year</t>
  </si>
  <si>
    <t>Cash &amp; Cash Equivalents at end of year</t>
  </si>
  <si>
    <t>* Cash and cash equivalents at end of financial year comprise the following :</t>
  </si>
  <si>
    <t>Current            Year To Date 31.03.2006</t>
  </si>
  <si>
    <t xml:space="preserve">   - pursuant to Bonus Issue</t>
  </si>
  <si>
    <t>Net Profit for the Year</t>
  </si>
  <si>
    <t>Balance as at 31 March 2006</t>
  </si>
  <si>
    <t xml:space="preserve"> 31 March 2006</t>
  </si>
  <si>
    <t>Net profit for the quarter / year</t>
  </si>
  <si>
    <t>Net assets per share (RM)</t>
  </si>
  <si>
    <t>Net cash (used in) / generated from operating activities</t>
  </si>
  <si>
    <t>Net cash (used in) investing activities</t>
  </si>
  <si>
    <t>Net cash generated from / (used in) financing activities</t>
  </si>
  <si>
    <t>Cash (used in) / generated from operations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</si>
</sst>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YR&quot;#,##0_);\(&quot;MYR&quot;#,##0\)"/>
    <numFmt numFmtId="165" formatCode="&quot;MYR&quot;#,##0_);[Red]\(&quot;MYR&quot;#,##0\)"/>
    <numFmt numFmtId="166" formatCode="&quot;MYR&quot;#,##0.00_);\(&quot;MYR&quot;#,##0.00\)"/>
    <numFmt numFmtId="167" formatCode="&quot;MYR&quot;#,##0.00_);[Red]\(&quot;MYR&quot;#,##0.00\)"/>
    <numFmt numFmtId="168" formatCode="_(&quot;MYR&quot;* #,##0_);_(&quot;MYR&quot;* \(#,##0\);_(&quot;MYR&quot;* &quot;-&quot;_);_(@_)"/>
    <numFmt numFmtId="169" formatCode="_(&quot;MYR&quot;* #,##0.00_);_(&quot;MYR&quot;* \(#,##0.00\);_(&quot;MYR&quot;* &quot;-&quot;??_);_(@_)"/>
    <numFmt numFmtId="170" formatCode="_(* #,##0_);_(* \(#,##0\);_(* &quot;-&quot;??_);_(@_)"/>
    <numFmt numFmtId="171" formatCode="0.0%"/>
    <numFmt numFmtId="172" formatCode="0.0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_);_(* \(#,##0.0000\);_(* &quot;-&quot;????_);_(@_)"/>
    <numFmt numFmtId="178" formatCode="_(* #,##0.0000000_);_(* \(#,##0.0000000\);_(* &quot;-&quot;??_);_(@_)"/>
    <numFmt numFmtId="179" formatCode="_(* #,##0.00000000_);_(* \(#,##0.00000000\);_(* &quot;-&quot;??_);_(@_)"/>
    <numFmt numFmtId="180" formatCode="_(* #,##0.000000000_);_(* \(#,##0.000000000\);_(* &quot;-&quot;??_);_(@_)"/>
    <numFmt numFmtId="181" formatCode="_(* #,##0.0_);_(* \(#,##0.0\);_(* &quot;-&quot;??_);_(@_)"/>
    <numFmt numFmtId="182" formatCode="0.00000"/>
    <numFmt numFmtId="183" formatCode="_(* #,##0.0_);_(* \(#,##0.0\);_(* &quot;-&quot;_);_(@_)"/>
    <numFmt numFmtId="184" formatCode="_(* #,##0.0_);_(* \(#,##0.0\);_(* &quot;-&quot;?_);_(@_)"/>
    <numFmt numFmtId="185" formatCode="_-* #,##0_-;\-* #,##0_-;_-* &quot;-&quot;??_-;_-@_-"/>
    <numFmt numFmtId="186" formatCode="_-* #,##0.00_-;\-* #,##0.00_-;_-* &quot;-&quot;??_-;_-@_-"/>
    <numFmt numFmtId="187" formatCode="_-* #,##0.0000_-;\-* #,##0.0000_-;_-* &quot;-&quot;??_-;_-@_-"/>
    <numFmt numFmtId="188" formatCode="_(* #,##0.00_);_(* \(#,##0.00\);_(* &quot;-&quot;_);_(@_)"/>
    <numFmt numFmtId="189" formatCode="#,##0_);[Red]\(#,##0\);\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"/>
    <numFmt numFmtId="194" formatCode="_(* #,##0.0000000_);_(* \(#,##0.0000000\);_(* &quot;-&quot;???????_);_(@_)"/>
    <numFmt numFmtId="195" formatCode="0.000"/>
    <numFmt numFmtId="196" formatCode="_-* #,##0_-;\-* #,##0_-;_-* &quot;-&quot;_-;_-@_-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_(* #,##0.0000_);_(* \(#,##0.0000\);_(* &quot;-&quot;_);_(@_)"/>
    <numFmt numFmtId="200" formatCode="_ * #,##0.00_ ;_ * \-#,##0.00_ ;_ * &quot;-&quot;??_ ;_ @_ "/>
    <numFmt numFmtId="201" formatCode="_ * #,##0_ ;_ * \-#,##0_ ;_ * &quot;-&quot;??_ ;_ @_ "/>
    <numFmt numFmtId="202" formatCode="#,##0.0"/>
    <numFmt numFmtId="203" formatCode="#,##0.000"/>
    <numFmt numFmtId="204" formatCode="#,##0.0000"/>
    <numFmt numFmtId="205" formatCode="#,##0.00000"/>
    <numFmt numFmtId="206" formatCode="#,##0.000000"/>
    <numFmt numFmtId="207" formatCode="#,##0.0000000"/>
    <numFmt numFmtId="208" formatCode="#,##0.00000000"/>
    <numFmt numFmtId="209" formatCode="_-* #,##0.000_-;\-* #,##0.000_-;_-* &quot;-&quot;??_-;_-@_-"/>
    <numFmt numFmtId="210" formatCode="_-* #,##0.0_-;\-* #,##0.0_-;_-* &quot;-&quot;??_-;_-@_-"/>
    <numFmt numFmtId="211" formatCode="_ * #,##0.000_ ;_ * \-#,##0.000_ ;_ * &quot;-&quot;??_ ;_ @_ "/>
    <numFmt numFmtId="212" formatCode="_ * #,##0.0000_ ;_ * \-#,##0.0000_ ;_ * &quot;-&quot;??_ ;_ @_ "/>
    <numFmt numFmtId="213" formatCode="_ * #,##0_ ;_ \(#,##0\)\ ;_ * &quot;-&quot;??_ ;_ @_ "/>
    <numFmt numFmtId="214" formatCode="_(* #,##0.000_);_(* \(#,##0.000\);_(* &quot;-&quot;???_);_(@_)"/>
    <numFmt numFmtId="215" formatCode="_ * #,##0.0_ ;_ * \-#,##0.0_ ;_ * &quot;-&quot;??_ ;_ @_ "/>
    <numFmt numFmtId="216" formatCode="0.00000000"/>
    <numFmt numFmtId="217" formatCode="0.0000000"/>
    <numFmt numFmtId="218" formatCode="0.000000"/>
  </numFmts>
  <fonts count="16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8" fontId="1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/>
    </xf>
    <xf numFmtId="170" fontId="5" fillId="0" borderId="0" xfId="15" applyNumberFormat="1" applyFont="1" applyAlignment="1">
      <alignment/>
    </xf>
    <xf numFmtId="0" fontId="5" fillId="0" borderId="0" xfId="0" applyFont="1" applyBorder="1" applyAlignment="1">
      <alignment/>
    </xf>
    <xf numFmtId="170" fontId="5" fillId="0" borderId="1" xfId="15" applyNumberFormat="1" applyFont="1" applyBorder="1" applyAlignment="1">
      <alignment/>
    </xf>
    <xf numFmtId="0" fontId="5" fillId="0" borderId="0" xfId="0" applyFont="1" applyFill="1" applyAlignment="1">
      <alignment/>
    </xf>
    <xf numFmtId="170" fontId="5" fillId="0" borderId="0" xfId="15" applyNumberFormat="1" applyFont="1" applyFill="1" applyAlignment="1">
      <alignment/>
    </xf>
    <xf numFmtId="170" fontId="5" fillId="0" borderId="0" xfId="15" applyNumberFormat="1" applyFont="1" applyFill="1" applyBorder="1" applyAlignment="1">
      <alignment/>
    </xf>
    <xf numFmtId="170" fontId="5" fillId="0" borderId="1" xfId="15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70" fontId="5" fillId="0" borderId="2" xfId="15" applyNumberFormat="1" applyFont="1" applyFill="1" applyBorder="1" applyAlignment="1">
      <alignment/>
    </xf>
    <xf numFmtId="43" fontId="2" fillId="0" borderId="0" xfId="15" applyFont="1" applyFill="1" applyBorder="1" applyAlignment="1">
      <alignment/>
    </xf>
    <xf numFmtId="43" fontId="5" fillId="0" borderId="0" xfId="15" applyFont="1" applyFill="1" applyAlignment="1">
      <alignment/>
    </xf>
    <xf numFmtId="0" fontId="4" fillId="0" borderId="0" xfId="0" applyFont="1" applyFill="1" applyAlignment="1">
      <alignment/>
    </xf>
    <xf numFmtId="170" fontId="5" fillId="0" borderId="3" xfId="15" applyNumberFormat="1" applyFont="1" applyFill="1" applyBorder="1" applyAlignment="1">
      <alignment/>
    </xf>
    <xf numFmtId="170" fontId="5" fillId="0" borderId="4" xfId="15" applyNumberFormat="1" applyFont="1" applyFill="1" applyBorder="1" applyAlignment="1">
      <alignment/>
    </xf>
    <xf numFmtId="43" fontId="1" fillId="0" borderId="0" xfId="15" applyFont="1" applyFill="1" applyBorder="1" applyAlignment="1">
      <alignment/>
    </xf>
    <xf numFmtId="43" fontId="4" fillId="0" borderId="0" xfId="15" applyFont="1" applyFill="1" applyAlignment="1">
      <alignment/>
    </xf>
    <xf numFmtId="0" fontId="5" fillId="0" borderId="0" xfId="0" applyFont="1" applyFill="1" applyAlignment="1">
      <alignment horizontal="right"/>
    </xf>
    <xf numFmtId="43" fontId="7" fillId="0" borderId="0" xfId="15" applyFont="1" applyFill="1" applyAlignment="1">
      <alignment/>
    </xf>
    <xf numFmtId="170" fontId="5" fillId="0" borderId="0" xfId="15" applyNumberFormat="1" applyFont="1" applyFill="1" applyAlignment="1">
      <alignment horizontal="right"/>
    </xf>
    <xf numFmtId="170" fontId="4" fillId="0" borderId="0" xfId="15" applyNumberFormat="1" applyFont="1" applyFill="1" applyAlignment="1">
      <alignment horizontal="center"/>
    </xf>
    <xf numFmtId="170" fontId="4" fillId="0" borderId="0" xfId="15" applyNumberFormat="1" applyFont="1" applyFill="1" applyBorder="1" applyAlignment="1">
      <alignment horizontal="center"/>
    </xf>
    <xf numFmtId="43" fontId="5" fillId="0" borderId="0" xfId="15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43" fontId="5" fillId="0" borderId="0" xfId="15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3" fontId="5" fillId="0" borderId="0" xfId="15" applyFont="1" applyFill="1" applyAlignment="1">
      <alignment/>
    </xf>
    <xf numFmtId="170" fontId="5" fillId="0" borderId="0" xfId="15" applyNumberFormat="1" applyFont="1" applyFill="1" applyAlignment="1">
      <alignment/>
    </xf>
    <xf numFmtId="170" fontId="5" fillId="0" borderId="0" xfId="15" applyNumberFormat="1" applyFont="1" applyFill="1" applyBorder="1" applyAlignment="1">
      <alignment/>
    </xf>
    <xf numFmtId="0" fontId="5" fillId="0" borderId="0" xfId="0" applyFont="1" applyFill="1" applyAlignment="1">
      <alignment/>
    </xf>
    <xf numFmtId="43" fontId="5" fillId="0" borderId="0" xfId="15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4" fillId="0" borderId="0" xfId="15" applyFont="1" applyAlignment="1">
      <alignment/>
    </xf>
    <xf numFmtId="43" fontId="7" fillId="0" borderId="0" xfId="15" applyFont="1" applyAlignment="1">
      <alignment/>
    </xf>
    <xf numFmtId="43" fontId="5" fillId="0" borderId="0" xfId="15" applyFont="1" applyAlignment="1">
      <alignment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89" fontId="4" fillId="0" borderId="0" xfId="0" applyNumberFormat="1" applyFont="1" applyAlignment="1">
      <alignment horizontal="center"/>
    </xf>
    <xf numFmtId="38" fontId="4" fillId="0" borderId="0" xfId="0" applyNumberFormat="1" applyFont="1" applyAlignment="1">
      <alignment horizontal="center"/>
    </xf>
    <xf numFmtId="43" fontId="4" fillId="0" borderId="0" xfId="15" applyFont="1" applyBorder="1" applyAlignment="1">
      <alignment horizontal="center"/>
    </xf>
    <xf numFmtId="189" fontId="4" fillId="0" borderId="0" xfId="15" applyNumberFormat="1" applyFont="1" applyFill="1" applyBorder="1" applyAlignment="1">
      <alignment horizontal="center"/>
    </xf>
    <xf numFmtId="38" fontId="4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5" fillId="0" borderId="0" xfId="15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15" applyFont="1" applyAlignment="1">
      <alignment/>
    </xf>
    <xf numFmtId="43" fontId="4" fillId="0" borderId="0" xfId="15" applyFont="1" applyAlignment="1">
      <alignment vertical="top"/>
    </xf>
    <xf numFmtId="170" fontId="5" fillId="0" borderId="1" xfId="15" applyNumberFormat="1" applyFont="1" applyBorder="1" applyAlignment="1">
      <alignment vertical="top"/>
    </xf>
    <xf numFmtId="38" fontId="5" fillId="0" borderId="0" xfId="0" applyNumberFormat="1" applyFont="1" applyBorder="1" applyAlignment="1">
      <alignment/>
    </xf>
    <xf numFmtId="38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38" fontId="4" fillId="0" borderId="0" xfId="21" applyFont="1">
      <alignment/>
      <protection/>
    </xf>
    <xf numFmtId="43" fontId="5" fillId="0" borderId="0" xfId="15" applyNumberFormat="1" applyFont="1" applyFill="1" applyAlignment="1">
      <alignment/>
    </xf>
    <xf numFmtId="170" fontId="4" fillId="0" borderId="0" xfId="15" applyNumberFormat="1" applyFont="1" applyFill="1" applyAlignment="1" quotePrefix="1">
      <alignment horizontal="center"/>
    </xf>
    <xf numFmtId="170" fontId="5" fillId="0" borderId="5" xfId="15" applyNumberFormat="1" applyFont="1" applyFill="1" applyBorder="1" applyAlignment="1">
      <alignment/>
    </xf>
    <xf numFmtId="170" fontId="5" fillId="0" borderId="6" xfId="15" applyNumberFormat="1" applyFont="1" applyFill="1" applyBorder="1" applyAlignment="1">
      <alignment/>
    </xf>
    <xf numFmtId="171" fontId="5" fillId="0" borderId="0" xfId="22" applyNumberFormat="1" applyFont="1" applyFill="1" applyAlignment="1">
      <alignment/>
    </xf>
    <xf numFmtId="43" fontId="5" fillId="0" borderId="0" xfId="15" applyNumberFormat="1" applyFont="1" applyFill="1" applyBorder="1" applyAlignment="1">
      <alignment/>
    </xf>
    <xf numFmtId="4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 vertical="center" wrapText="1"/>
    </xf>
    <xf numFmtId="43" fontId="12" fillId="0" borderId="0" xfId="15" applyFont="1" applyFill="1" applyAlignment="1">
      <alignment horizontal="left"/>
    </xf>
    <xf numFmtId="170" fontId="13" fillId="0" borderId="0" xfId="15" applyNumberFormat="1" applyFont="1" applyFill="1" applyAlignment="1">
      <alignment/>
    </xf>
    <xf numFmtId="43" fontId="14" fillId="0" borderId="0" xfId="15" applyFont="1" applyFill="1" applyAlignment="1">
      <alignment horizontal="left"/>
    </xf>
    <xf numFmtId="43" fontId="14" fillId="0" borderId="0" xfId="15" applyFont="1" applyFill="1" applyAlignment="1">
      <alignment horizontal="left" vertical="center"/>
    </xf>
    <xf numFmtId="170" fontId="5" fillId="0" borderId="1" xfId="15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43" fontId="15" fillId="0" borderId="0" xfId="15" applyFont="1" applyFill="1" applyAlignment="1">
      <alignment horizontal="left"/>
    </xf>
    <xf numFmtId="43" fontId="12" fillId="0" borderId="0" xfId="15" applyFont="1" applyFill="1" applyAlignment="1">
      <alignment horizontal="left" vertical="center"/>
    </xf>
    <xf numFmtId="0" fontId="4" fillId="0" borderId="0" xfId="0" applyFont="1" applyFill="1" applyAlignment="1">
      <alignment/>
    </xf>
    <xf numFmtId="170" fontId="5" fillId="0" borderId="0" xfId="15" applyNumberFormat="1" applyFont="1" applyFill="1" applyBorder="1" applyAlignment="1">
      <alignment horizontal="right"/>
    </xf>
    <xf numFmtId="170" fontId="5" fillId="0" borderId="1" xfId="15" applyNumberFormat="1" applyFont="1" applyFill="1" applyBorder="1" applyAlignment="1">
      <alignment horizontal="right" vertical="center"/>
    </xf>
    <xf numFmtId="170" fontId="5" fillId="0" borderId="7" xfId="15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70" fontId="5" fillId="0" borderId="0" xfId="15" applyNumberFormat="1" applyFont="1" applyFill="1" applyAlignment="1">
      <alignment horizontal="justify" wrapText="1"/>
    </xf>
    <xf numFmtId="0" fontId="5" fillId="0" borderId="0" xfId="0" applyFont="1" applyFill="1" applyAlignment="1">
      <alignment horizontal="left" vertical="center"/>
    </xf>
    <xf numFmtId="170" fontId="5" fillId="0" borderId="1" xfId="15" applyNumberFormat="1" applyFont="1" applyFill="1" applyBorder="1" applyAlignment="1">
      <alignment horizontal="justify" vertical="top" wrapText="1"/>
    </xf>
    <xf numFmtId="170" fontId="5" fillId="0" borderId="7" xfId="1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15" applyNumberFormat="1" applyFont="1" applyFill="1" applyBorder="1" applyAlignment="1">
      <alignment/>
    </xf>
    <xf numFmtId="170" fontId="4" fillId="0" borderId="0" xfId="15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43" fontId="4" fillId="0" borderId="0" xfId="15" applyFont="1" applyFill="1" applyAlignment="1">
      <alignment horizontal="left"/>
    </xf>
    <xf numFmtId="43" fontId="7" fillId="0" borderId="0" xfId="15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DSBn-Accs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JTB(consol20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Dominant\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Ikta\Deferred%20tax_Ikt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st1\c\Documents%20and%20Settings\Administrator\Local%20Settings\Temporary%20Internet%20Files\Content.IE5\XZJ7TPKE\Jurihan\CA-JURIH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nding List"/>
      <sheetName val="Conso P&amp;L"/>
      <sheetName val="Conso BS"/>
      <sheetName val="Conso Equity"/>
      <sheetName val="RJE"/>
      <sheetName val="EJE"/>
      <sheetName val="Un.profit"/>
      <sheetName val="Conso CF"/>
      <sheetName val="Conso CF Workings"/>
      <sheetName val="Conso NFS"/>
      <sheetName val="Conso NFS - 2002"/>
      <sheetName val="EJE 6&amp;7"/>
      <sheetName val="Conso PPE"/>
      <sheetName val="JTF"/>
      <sheetName val="Unican"/>
      <sheetName val="Kluang Tin"/>
      <sheetName val="Medan"/>
      <sheetName val="Aver.rate"/>
      <sheetName val="Sheet1"/>
      <sheetName val="Conso CF "/>
    </sheetNames>
    <sheetDataSet>
      <sheetData sheetId="3">
        <row r="12">
          <cell r="C12">
            <v>2</v>
          </cell>
        </row>
        <row r="20">
          <cell r="C20">
            <v>36721000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comp"/>
      <sheetName val="2004"/>
      <sheetName val="Sheet1"/>
      <sheetName val="CA 2004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4-1"/>
      <sheetName val="2002"/>
      <sheetName val="2003"/>
      <sheetName val="2003-1"/>
      <sheetName val="Tickmark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 2004"/>
      <sheetName val="DT 2004"/>
      <sheetName val="DT 2004-1"/>
    </sheetNames>
    <sheetDataSet>
      <sheetData sheetId="2">
        <row r="30">
          <cell r="C30">
            <v>13184</v>
          </cell>
        </row>
        <row r="35">
          <cell r="C35">
            <v>1520372</v>
          </cell>
        </row>
        <row r="56">
          <cell r="C56">
            <v>-524.44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workbookViewId="0" topLeftCell="A34">
      <selection activeCell="A5" sqref="A5"/>
    </sheetView>
  </sheetViews>
  <sheetFormatPr defaultColWidth="9.140625" defaultRowHeight="12.75"/>
  <cols>
    <col min="1" max="1" width="26.7109375" style="14" customWidth="1"/>
    <col min="2" max="2" width="12.8515625" style="5" customWidth="1"/>
    <col min="3" max="3" width="2.57421875" style="9" customWidth="1"/>
    <col min="4" max="4" width="12.8515625" style="5" customWidth="1"/>
    <col min="5" max="5" width="2.57421875" style="9" customWidth="1"/>
    <col min="6" max="6" width="12.8515625" style="5" customWidth="1"/>
    <col min="7" max="7" width="2.57421875" style="9" customWidth="1"/>
    <col min="8" max="8" width="12.8515625" style="5" customWidth="1"/>
    <col min="9" max="16384" width="9.140625" style="5" customWidth="1"/>
  </cols>
  <sheetData>
    <row r="1" spans="1:8" ht="12.75">
      <c r="A1" s="19" t="s">
        <v>0</v>
      </c>
      <c r="H1" s="20"/>
    </row>
    <row r="2" ht="12.75">
      <c r="A2" s="19" t="s">
        <v>19</v>
      </c>
    </row>
    <row r="3" ht="21" customHeight="1">
      <c r="A3" s="21" t="s">
        <v>20</v>
      </c>
    </row>
    <row r="4" ht="15" customHeight="1">
      <c r="A4" s="21" t="s">
        <v>78</v>
      </c>
    </row>
    <row r="5" ht="12" customHeight="1"/>
    <row r="6" spans="1:8" s="11" customFormat="1" ht="15.75" customHeight="1">
      <c r="A6" s="25"/>
      <c r="B6" s="26">
        <v>2006</v>
      </c>
      <c r="C6" s="27"/>
      <c r="D6" s="26">
        <v>2005</v>
      </c>
      <c r="E6" s="27"/>
      <c r="F6" s="26">
        <v>2006</v>
      </c>
      <c r="G6" s="27"/>
      <c r="H6" s="26">
        <v>2005</v>
      </c>
    </row>
    <row r="7" spans="1:8" s="31" customFormat="1" ht="63.75">
      <c r="A7" s="28"/>
      <c r="B7" s="29" t="s">
        <v>74</v>
      </c>
      <c r="C7" s="30"/>
      <c r="D7" s="29" t="s">
        <v>75</v>
      </c>
      <c r="E7" s="30"/>
      <c r="F7" s="29" t="s">
        <v>76</v>
      </c>
      <c r="G7" s="30"/>
      <c r="H7" s="29" t="s">
        <v>77</v>
      </c>
    </row>
    <row r="8" spans="2:8" ht="15" customHeight="1">
      <c r="B8" s="15"/>
      <c r="C8" s="32"/>
      <c r="D8" s="15"/>
      <c r="E8" s="32"/>
      <c r="F8" s="15"/>
      <c r="G8" s="32"/>
      <c r="H8" s="15"/>
    </row>
    <row r="9" spans="2:8" ht="15" customHeight="1">
      <c r="B9" s="33" t="s">
        <v>21</v>
      </c>
      <c r="C9" s="34"/>
      <c r="D9" s="33" t="s">
        <v>21</v>
      </c>
      <c r="E9" s="34"/>
      <c r="F9" s="33" t="s">
        <v>21</v>
      </c>
      <c r="G9" s="34"/>
      <c r="H9" s="33" t="s">
        <v>21</v>
      </c>
    </row>
    <row r="10" ht="15" customHeight="1"/>
    <row r="11" spans="1:8" s="38" customFormat="1" ht="15" customHeight="1">
      <c r="A11" s="35" t="s">
        <v>13</v>
      </c>
      <c r="B11" s="36">
        <v>59233.43455394221</v>
      </c>
      <c r="C11" s="37"/>
      <c r="D11" s="36">
        <v>43450</v>
      </c>
      <c r="E11" s="37"/>
      <c r="F11" s="36">
        <v>223876</v>
      </c>
      <c r="G11" s="37"/>
      <c r="H11" s="36">
        <v>167514</v>
      </c>
    </row>
    <row r="12" spans="1:8" s="38" customFormat="1" ht="15" customHeight="1">
      <c r="A12" s="35"/>
      <c r="B12" s="36"/>
      <c r="C12" s="37"/>
      <c r="D12" s="36"/>
      <c r="E12" s="37"/>
      <c r="F12" s="36"/>
      <c r="G12" s="37"/>
      <c r="H12" s="36"/>
    </row>
    <row r="13" spans="1:8" s="38" customFormat="1" ht="15" customHeight="1">
      <c r="A13" s="35" t="s">
        <v>22</v>
      </c>
      <c r="B13" s="36">
        <v>527.8170634429998</v>
      </c>
      <c r="C13" s="37"/>
      <c r="D13" s="36">
        <v>528</v>
      </c>
      <c r="E13" s="37"/>
      <c r="F13" s="36">
        <v>1583</v>
      </c>
      <c r="G13" s="37"/>
      <c r="H13" s="36">
        <v>1827</v>
      </c>
    </row>
    <row r="14" spans="1:8" s="38" customFormat="1" ht="15" customHeight="1">
      <c r="A14" s="35"/>
      <c r="B14" s="36"/>
      <c r="C14" s="37"/>
      <c r="D14" s="36"/>
      <c r="E14" s="37"/>
      <c r="F14" s="36"/>
      <c r="G14" s="37"/>
      <c r="H14" s="36"/>
    </row>
    <row r="15" spans="1:8" s="38" customFormat="1" ht="15" customHeight="1">
      <c r="A15" s="35" t="s">
        <v>23</v>
      </c>
      <c r="B15" s="36">
        <v>2091</v>
      </c>
      <c r="C15" s="37"/>
      <c r="D15" s="36">
        <v>3411</v>
      </c>
      <c r="E15" s="37"/>
      <c r="F15" s="36">
        <v>10369</v>
      </c>
      <c r="G15" s="37"/>
      <c r="H15" s="36">
        <v>12295</v>
      </c>
    </row>
    <row r="16" spans="1:8" s="38" customFormat="1" ht="15" customHeight="1">
      <c r="A16" s="35"/>
      <c r="B16" s="36"/>
      <c r="C16" s="37"/>
      <c r="D16" s="36"/>
      <c r="E16" s="37"/>
      <c r="F16" s="36"/>
      <c r="G16" s="37"/>
      <c r="H16" s="36"/>
    </row>
    <row r="17" spans="1:8" s="38" customFormat="1" ht="15" customHeight="1">
      <c r="A17" s="35" t="s">
        <v>24</v>
      </c>
      <c r="B17" s="36">
        <v>-414.16081111233325</v>
      </c>
      <c r="C17" s="37"/>
      <c r="D17" s="36">
        <v>-181</v>
      </c>
      <c r="E17" s="37"/>
      <c r="F17" s="36">
        <v>-1524</v>
      </c>
      <c r="G17" s="37"/>
      <c r="H17" s="36">
        <v>-806</v>
      </c>
    </row>
    <row r="18" spans="1:8" s="38" customFormat="1" ht="15" customHeight="1">
      <c r="A18" s="35"/>
      <c r="B18" s="36"/>
      <c r="C18" s="37"/>
      <c r="D18" s="36"/>
      <c r="E18" s="37"/>
      <c r="F18" s="36"/>
      <c r="G18" s="37"/>
      <c r="H18" s="36"/>
    </row>
    <row r="19" spans="1:8" s="40" customFormat="1" ht="15" customHeight="1">
      <c r="A19" s="39" t="s">
        <v>25</v>
      </c>
      <c r="B19" s="36">
        <v>11.779945331666681</v>
      </c>
      <c r="C19" s="37"/>
      <c r="D19" s="36">
        <v>37</v>
      </c>
      <c r="E19" s="37"/>
      <c r="F19" s="36">
        <v>138</v>
      </c>
      <c r="G19" s="37"/>
      <c r="H19" s="37">
        <v>156</v>
      </c>
    </row>
    <row r="20" spans="1:8" s="40" customFormat="1" ht="15" customHeight="1">
      <c r="A20" s="39"/>
      <c r="B20" s="37"/>
      <c r="C20" s="37"/>
      <c r="D20" s="37"/>
      <c r="E20" s="37"/>
      <c r="F20" s="36"/>
      <c r="G20" s="37"/>
      <c r="H20" s="37"/>
    </row>
    <row r="21" spans="1:8" s="38" customFormat="1" ht="15" customHeight="1">
      <c r="A21" s="35" t="s">
        <v>26</v>
      </c>
      <c r="B21" s="36">
        <f>SUM(B15:B19)</f>
        <v>1688.6191342193333</v>
      </c>
      <c r="C21" s="37"/>
      <c r="D21" s="36">
        <v>3267</v>
      </c>
      <c r="E21" s="37"/>
      <c r="F21" s="36">
        <f>SUM(F15:F19)</f>
        <v>8983</v>
      </c>
      <c r="G21" s="37"/>
      <c r="H21" s="36">
        <v>11645</v>
      </c>
    </row>
    <row r="22" spans="1:8" s="38" customFormat="1" ht="15" customHeight="1">
      <c r="A22" s="35"/>
      <c r="B22" s="69"/>
      <c r="C22" s="37"/>
      <c r="D22" s="36"/>
      <c r="E22" s="37"/>
      <c r="F22" s="36"/>
      <c r="G22" s="37"/>
      <c r="H22" s="36"/>
    </row>
    <row r="23" spans="1:8" s="40" customFormat="1" ht="15" customHeight="1">
      <c r="A23" s="39" t="s">
        <v>27</v>
      </c>
      <c r="B23" s="36">
        <v>-745</v>
      </c>
      <c r="C23" s="37"/>
      <c r="D23" s="36">
        <v>-631</v>
      </c>
      <c r="E23" s="37"/>
      <c r="F23" s="36">
        <v>-2267</v>
      </c>
      <c r="G23" s="37"/>
      <c r="H23" s="37">
        <v>-2202</v>
      </c>
    </row>
    <row r="24" spans="1:8" s="40" customFormat="1" ht="15" customHeight="1">
      <c r="A24" s="39"/>
      <c r="B24" s="37"/>
      <c r="C24" s="37"/>
      <c r="D24" s="37"/>
      <c r="E24" s="37"/>
      <c r="F24" s="36"/>
      <c r="G24" s="37"/>
      <c r="H24" s="37"/>
    </row>
    <row r="25" spans="1:8" s="40" customFormat="1" ht="15" customHeight="1">
      <c r="A25" s="39" t="s">
        <v>28</v>
      </c>
      <c r="B25" s="36">
        <f>SUM(B21:B23)</f>
        <v>943.6191342193333</v>
      </c>
      <c r="C25" s="37"/>
      <c r="D25" s="36">
        <v>2636</v>
      </c>
      <c r="E25" s="37"/>
      <c r="F25" s="36">
        <f>SUM(F21:F23)</f>
        <v>6716</v>
      </c>
      <c r="G25" s="37"/>
      <c r="H25" s="36">
        <v>9443</v>
      </c>
    </row>
    <row r="26" spans="1:8" s="40" customFormat="1" ht="15" customHeight="1">
      <c r="A26" s="39"/>
      <c r="B26" s="36"/>
      <c r="C26" s="37"/>
      <c r="D26" s="36"/>
      <c r="E26" s="37"/>
      <c r="F26" s="36"/>
      <c r="G26" s="37"/>
      <c r="H26" s="36"/>
    </row>
    <row r="27" spans="1:8" s="40" customFormat="1" ht="15" customHeight="1">
      <c r="A27" s="39" t="s">
        <v>17</v>
      </c>
      <c r="B27" s="36">
        <v>-28</v>
      </c>
      <c r="C27" s="37"/>
      <c r="D27" s="36">
        <v>-15</v>
      </c>
      <c r="E27" s="37"/>
      <c r="F27" s="36">
        <v>-131</v>
      </c>
      <c r="G27" s="37"/>
      <c r="H27" s="36">
        <v>-15</v>
      </c>
    </row>
    <row r="28" spans="1:8" s="40" customFormat="1" ht="15" customHeight="1">
      <c r="A28" s="39"/>
      <c r="B28" s="36"/>
      <c r="C28" s="37"/>
      <c r="D28" s="36"/>
      <c r="E28" s="37"/>
      <c r="F28" s="36"/>
      <c r="G28" s="37"/>
      <c r="H28" s="36"/>
    </row>
    <row r="29" spans="1:8" s="40" customFormat="1" ht="15" customHeight="1">
      <c r="A29" s="39" t="s">
        <v>106</v>
      </c>
      <c r="B29" s="36">
        <f>SUM(B25:B27)</f>
        <v>915.6191342193333</v>
      </c>
      <c r="C29" s="37"/>
      <c r="D29" s="36">
        <v>2621</v>
      </c>
      <c r="E29" s="37"/>
      <c r="F29" s="36">
        <f>SUM(F25:F27)</f>
        <v>6585</v>
      </c>
      <c r="G29" s="37"/>
      <c r="H29" s="36">
        <v>9428</v>
      </c>
    </row>
    <row r="30" spans="1:8" s="40" customFormat="1" ht="39" customHeight="1">
      <c r="A30" s="35"/>
      <c r="B30" s="36"/>
      <c r="C30" s="37"/>
      <c r="D30" s="36"/>
      <c r="E30" s="37"/>
      <c r="F30" s="36"/>
      <c r="G30" s="37"/>
      <c r="H30" s="36"/>
    </row>
    <row r="31" spans="1:8" s="40" customFormat="1" ht="15" customHeight="1">
      <c r="A31" s="35" t="s">
        <v>29</v>
      </c>
      <c r="B31" s="65">
        <f>B29/120662*100</f>
        <v>0.7588297344808915</v>
      </c>
      <c r="C31" s="39"/>
      <c r="D31" s="39">
        <v>2.17</v>
      </c>
      <c r="E31" s="39"/>
      <c r="F31" s="65">
        <f>F29/120613*100</f>
        <v>5.459610489748203</v>
      </c>
      <c r="G31" s="39"/>
      <c r="H31" s="39">
        <v>7.82</v>
      </c>
    </row>
    <row r="32" spans="1:8" s="40" customFormat="1" ht="15" customHeight="1">
      <c r="A32" s="35"/>
      <c r="B32" s="70"/>
      <c r="C32" s="39"/>
      <c r="D32" s="39"/>
      <c r="E32" s="39"/>
      <c r="F32" s="39"/>
      <c r="G32" s="39"/>
      <c r="H32" s="39"/>
    </row>
    <row r="33" spans="1:8" s="38" customFormat="1" ht="15" customHeight="1">
      <c r="A33" s="35" t="s">
        <v>68</v>
      </c>
      <c r="B33" s="65">
        <v>0</v>
      </c>
      <c r="C33" s="39"/>
      <c r="D33" s="35">
        <v>2.14</v>
      </c>
      <c r="E33" s="39"/>
      <c r="F33" s="65">
        <f>F29/123008*100</f>
        <v>5.353310353798127</v>
      </c>
      <c r="G33" s="39"/>
      <c r="H33" s="39">
        <v>7.69</v>
      </c>
    </row>
    <row r="34" spans="1:2" s="38" customFormat="1" ht="15" customHeight="1">
      <c r="A34" s="5"/>
      <c r="B34" s="71"/>
    </row>
    <row r="35" ht="12.75" customHeight="1"/>
    <row r="36" ht="12.75" customHeight="1"/>
    <row r="37" ht="12.75" customHeight="1"/>
    <row r="38" ht="12.75" customHeight="1"/>
    <row r="39" spans="1:7" ht="12.75" customHeight="1">
      <c r="A39" s="19" t="s">
        <v>30</v>
      </c>
      <c r="C39" s="5"/>
      <c r="E39" s="5"/>
      <c r="G39" s="5"/>
    </row>
    <row r="40" spans="1:7" ht="12.75" customHeight="1">
      <c r="A40" s="19" t="s">
        <v>69</v>
      </c>
      <c r="C40" s="5"/>
      <c r="E40" s="5"/>
      <c r="G40" s="5"/>
    </row>
    <row r="41" ht="12.75" customHeight="1">
      <c r="A41" s="19" t="s">
        <v>31</v>
      </c>
    </row>
    <row r="42" ht="12.75" customHeight="1">
      <c r="A42" s="19"/>
    </row>
  </sheetData>
  <printOptions/>
  <pageMargins left="1" right="0" top="0.75" bottom="0.75" header="0.5" footer="0.5"/>
  <pageSetup horizontalDpi="600" verticalDpi="600" orientation="portrait" scale="95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1">
      <selection activeCell="D47" sqref="D47"/>
    </sheetView>
  </sheetViews>
  <sheetFormatPr defaultColWidth="9.140625" defaultRowHeight="12.75"/>
  <cols>
    <col min="1" max="1" width="50.421875" style="14" customWidth="1"/>
    <col min="2" max="2" width="13.421875" style="6" customWidth="1"/>
    <col min="3" max="3" width="6.421875" style="7" customWidth="1"/>
    <col min="4" max="4" width="13.421875" style="6" customWidth="1"/>
    <col min="5" max="16384" width="9.140625" style="5" customWidth="1"/>
  </cols>
  <sheetData>
    <row r="1" spans="1:4" ht="12.75">
      <c r="A1" s="19" t="s">
        <v>0</v>
      </c>
      <c r="D1" s="22"/>
    </row>
    <row r="2" ht="12.75">
      <c r="A2" s="19" t="s">
        <v>19</v>
      </c>
    </row>
    <row r="3" ht="21" customHeight="1">
      <c r="A3" s="21" t="s">
        <v>32</v>
      </c>
    </row>
    <row r="4" ht="15" customHeight="1">
      <c r="A4" s="21"/>
    </row>
    <row r="5" spans="2:4" ht="15.75" customHeight="1">
      <c r="B5" s="23" t="s">
        <v>33</v>
      </c>
      <c r="C5" s="24"/>
      <c r="D5" s="23" t="s">
        <v>34</v>
      </c>
    </row>
    <row r="6" spans="2:4" ht="11.25" customHeight="1">
      <c r="B6" s="23" t="s">
        <v>35</v>
      </c>
      <c r="C6" s="24"/>
      <c r="D6" s="23" t="s">
        <v>35</v>
      </c>
    </row>
    <row r="7" spans="1:4" ht="11.25" customHeight="1">
      <c r="A7" s="14" t="s">
        <v>36</v>
      </c>
      <c r="B7" s="66" t="s">
        <v>105</v>
      </c>
      <c r="C7" s="24" t="s">
        <v>36</v>
      </c>
      <c r="D7" s="66" t="s">
        <v>70</v>
      </c>
    </row>
    <row r="8" spans="2:4" ht="12.75">
      <c r="B8" s="23" t="s">
        <v>21</v>
      </c>
      <c r="C8" s="24"/>
      <c r="D8" s="23" t="s">
        <v>21</v>
      </c>
    </row>
    <row r="9" spans="1:4" ht="21" customHeight="1">
      <c r="A9" s="18" t="s">
        <v>2</v>
      </c>
      <c r="B9" s="7"/>
      <c r="D9" s="7"/>
    </row>
    <row r="10" spans="1:4" ht="12.75">
      <c r="A10" s="13" t="s">
        <v>3</v>
      </c>
      <c r="B10" s="7">
        <v>35619</v>
      </c>
      <c r="D10" s="7">
        <v>32384</v>
      </c>
    </row>
    <row r="11" spans="1:4" ht="12.75">
      <c r="A11" s="13" t="s">
        <v>4</v>
      </c>
      <c r="B11" s="7">
        <v>837</v>
      </c>
      <c r="D11" s="7">
        <v>879</v>
      </c>
    </row>
    <row r="12" spans="1:4" ht="12.75">
      <c r="A12" s="13"/>
      <c r="B12" s="7"/>
      <c r="D12" s="7"/>
    </row>
    <row r="13" spans="1:4" ht="12.75">
      <c r="A13" s="18" t="s">
        <v>5</v>
      </c>
      <c r="B13" s="7"/>
      <c r="D13" s="7"/>
    </row>
    <row r="14" spans="1:4" ht="12.75">
      <c r="A14" s="13" t="s">
        <v>6</v>
      </c>
      <c r="B14" s="16">
        <v>34232</v>
      </c>
      <c r="D14" s="16">
        <v>26043</v>
      </c>
    </row>
    <row r="15" spans="1:4" ht="12.75">
      <c r="A15" s="13" t="s">
        <v>37</v>
      </c>
      <c r="B15" s="67">
        <v>50100</v>
      </c>
      <c r="D15" s="67">
        <v>37029</v>
      </c>
    </row>
    <row r="16" spans="1:4" ht="12.75">
      <c r="A16" s="13" t="s">
        <v>7</v>
      </c>
      <c r="B16" s="67">
        <v>1719</v>
      </c>
      <c r="D16" s="67">
        <v>1324</v>
      </c>
    </row>
    <row r="17" spans="1:4" ht="12.75">
      <c r="A17" s="13" t="s">
        <v>38</v>
      </c>
      <c r="B17" s="67">
        <v>9430</v>
      </c>
      <c r="D17" s="67">
        <v>6487</v>
      </c>
    </row>
    <row r="18" spans="1:4" ht="15" customHeight="1">
      <c r="A18" s="13"/>
      <c r="B18" s="68">
        <f>SUM(B14:B17)</f>
        <v>95481</v>
      </c>
      <c r="D18" s="68">
        <v>70883</v>
      </c>
    </row>
    <row r="19" spans="1:4" ht="21" customHeight="1">
      <c r="A19" s="18" t="s">
        <v>8</v>
      </c>
      <c r="B19" s="67"/>
      <c r="D19" s="67"/>
    </row>
    <row r="20" spans="1:4" ht="12.75">
      <c r="A20" s="13" t="s">
        <v>39</v>
      </c>
      <c r="B20" s="67">
        <v>15029</v>
      </c>
      <c r="D20" s="67">
        <v>11591</v>
      </c>
    </row>
    <row r="21" spans="1:4" ht="12.75">
      <c r="A21" s="13" t="s">
        <v>9</v>
      </c>
      <c r="B21" s="67">
        <v>3289</v>
      </c>
      <c r="D21" s="67">
        <v>1217</v>
      </c>
    </row>
    <row r="22" spans="1:4" ht="12.75">
      <c r="A22" s="13" t="s">
        <v>40</v>
      </c>
      <c r="B22" s="67">
        <v>177</v>
      </c>
      <c r="D22" s="67">
        <v>101</v>
      </c>
    </row>
    <row r="23" spans="1:4" ht="12.75">
      <c r="A23" s="13" t="s">
        <v>16</v>
      </c>
      <c r="B23" s="67">
        <v>32</v>
      </c>
      <c r="D23" s="67">
        <v>109</v>
      </c>
    </row>
    <row r="24" spans="1:4" ht="12.75">
      <c r="A24" s="13" t="s">
        <v>41</v>
      </c>
      <c r="B24" s="67">
        <v>36953</v>
      </c>
      <c r="D24" s="67">
        <v>18388</v>
      </c>
    </row>
    <row r="25" spans="1:4" ht="12.75">
      <c r="A25" s="13" t="s">
        <v>42</v>
      </c>
      <c r="B25" s="67">
        <v>462</v>
      </c>
      <c r="D25" s="67">
        <v>495</v>
      </c>
    </row>
    <row r="26" spans="1:4" ht="15" customHeight="1">
      <c r="A26" s="13"/>
      <c r="B26" s="68">
        <f>SUM(B20:B25)</f>
        <v>55942</v>
      </c>
      <c r="D26" s="68">
        <v>31901</v>
      </c>
    </row>
    <row r="27" spans="1:4" ht="18" customHeight="1">
      <c r="A27" s="18" t="s">
        <v>10</v>
      </c>
      <c r="B27" s="7">
        <f>B18-B26</f>
        <v>39539</v>
      </c>
      <c r="D27" s="7">
        <v>38982</v>
      </c>
    </row>
    <row r="28" spans="1:4" ht="12.75">
      <c r="A28" s="13"/>
      <c r="B28" s="7"/>
      <c r="D28" s="7"/>
    </row>
    <row r="29" spans="1:4" ht="12.75">
      <c r="A29" s="18" t="s">
        <v>14</v>
      </c>
      <c r="B29" s="7"/>
      <c r="D29" s="7"/>
    </row>
    <row r="30" spans="1:4" ht="12.75">
      <c r="A30" s="13" t="s">
        <v>43</v>
      </c>
      <c r="B30" s="16">
        <v>222</v>
      </c>
      <c r="D30" s="16">
        <v>66</v>
      </c>
    </row>
    <row r="31" spans="1:4" ht="12.75">
      <c r="A31" s="13" t="s">
        <v>16</v>
      </c>
      <c r="B31" s="67">
        <v>129</v>
      </c>
      <c r="D31" s="67">
        <v>167</v>
      </c>
    </row>
    <row r="32" spans="1:4" ht="12.75">
      <c r="A32" s="13" t="s">
        <v>79</v>
      </c>
      <c r="B32" s="67">
        <v>615</v>
      </c>
      <c r="D32" s="67"/>
    </row>
    <row r="33" spans="1:4" ht="12.75">
      <c r="A33" s="13" t="s">
        <v>44</v>
      </c>
      <c r="B33" s="17">
        <v>2020</v>
      </c>
      <c r="D33" s="17">
        <v>1620</v>
      </c>
    </row>
    <row r="34" spans="2:4" ht="18" customHeight="1">
      <c r="B34" s="7">
        <f>-SUM(B30:B33)</f>
        <v>-2986</v>
      </c>
      <c r="D34" s="7">
        <v>-1853</v>
      </c>
    </row>
    <row r="35" spans="1:4" ht="19.5" customHeight="1">
      <c r="A35" s="18" t="s">
        <v>18</v>
      </c>
      <c r="B35" s="6">
        <v>-446</v>
      </c>
      <c r="D35" s="6">
        <v>-315</v>
      </c>
    </row>
    <row r="36" spans="1:4" ht="7.5" customHeight="1">
      <c r="A36" s="13"/>
      <c r="B36" s="7"/>
      <c r="D36" s="7"/>
    </row>
    <row r="37" spans="1:4" ht="17.25" customHeight="1" thickBot="1">
      <c r="A37" s="18" t="s">
        <v>11</v>
      </c>
      <c r="B37" s="12">
        <f>B10+B11+B27+B34+B35</f>
        <v>72563</v>
      </c>
      <c r="D37" s="12">
        <v>70077</v>
      </c>
    </row>
    <row r="38" ht="13.5" thickTop="1">
      <c r="A38" s="13"/>
    </row>
    <row r="39" ht="12.75">
      <c r="A39" s="44" t="s">
        <v>12</v>
      </c>
    </row>
    <row r="40" spans="1:4" ht="12.75">
      <c r="A40" s="13" t="s">
        <v>45</v>
      </c>
      <c r="B40" s="6">
        <v>60331</v>
      </c>
      <c r="D40" s="6">
        <v>43056</v>
      </c>
    </row>
    <row r="41" spans="1:4" ht="12.75">
      <c r="A41" s="13" t="s">
        <v>46</v>
      </c>
      <c r="B41" s="6">
        <v>195</v>
      </c>
      <c r="D41" s="6">
        <v>187</v>
      </c>
    </row>
    <row r="42" spans="1:4" ht="12.75">
      <c r="A42" s="13" t="s">
        <v>47</v>
      </c>
      <c r="B42" s="6">
        <f>CCSCE!G24</f>
        <v>7461</v>
      </c>
      <c r="D42" s="6">
        <v>22072</v>
      </c>
    </row>
    <row r="43" spans="1:4" ht="12.75">
      <c r="A43" s="13" t="s">
        <v>48</v>
      </c>
      <c r="B43" s="6">
        <v>3863</v>
      </c>
      <c r="D43" s="6">
        <v>3863</v>
      </c>
    </row>
    <row r="44" spans="1:4" ht="12.75">
      <c r="A44" s="13" t="s">
        <v>49</v>
      </c>
      <c r="B44" s="8">
        <v>713</v>
      </c>
      <c r="D44" s="8">
        <v>899</v>
      </c>
    </row>
    <row r="45" spans="1:4" ht="13.5" thickBot="1">
      <c r="A45" s="13"/>
      <c r="B45" s="12">
        <f>SUM(B40:B44)</f>
        <v>72563</v>
      </c>
      <c r="D45" s="12">
        <v>70077</v>
      </c>
    </row>
    <row r="46" spans="2:4" ht="7.5" customHeight="1" thickTop="1">
      <c r="B46" s="7"/>
      <c r="D46" s="7"/>
    </row>
    <row r="47" spans="1:4" ht="17.25" customHeight="1">
      <c r="A47" s="14" t="s">
        <v>107</v>
      </c>
      <c r="B47" s="93">
        <f>B45/120613.342</f>
        <v>0.6016166934500496</v>
      </c>
      <c r="C47" s="93"/>
      <c r="D47" s="93">
        <f>D45/120515.585</f>
        <v>0.5814766612965452</v>
      </c>
    </row>
    <row r="48" ht="12.75" customHeight="1"/>
    <row r="49" ht="12.75" customHeight="1"/>
    <row r="50" ht="12.75" customHeight="1"/>
    <row r="51" ht="12.75" customHeight="1">
      <c r="A51" s="19" t="s">
        <v>50</v>
      </c>
    </row>
    <row r="52" ht="12.75" customHeight="1">
      <c r="A52" s="19" t="s">
        <v>71</v>
      </c>
    </row>
    <row r="53" ht="12.75" customHeight="1">
      <c r="A53" s="19" t="s">
        <v>51</v>
      </c>
    </row>
    <row r="54" ht="12.75">
      <c r="A54" s="19"/>
    </row>
  </sheetData>
  <printOptions/>
  <pageMargins left="1" right="0.5" top="0.75" bottom="0.75" header="0.5" footer="0.5"/>
  <pageSetup horizontalDpi="600" verticalDpi="600" orientation="portrait" scale="95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A4" sqref="A4:D4"/>
    </sheetView>
  </sheetViews>
  <sheetFormatPr defaultColWidth="9.140625" defaultRowHeight="13.5" customHeight="1"/>
  <cols>
    <col min="1" max="1" width="50.140625" style="5" customWidth="1"/>
    <col min="2" max="2" width="9.57421875" style="74" customWidth="1"/>
    <col min="3" max="3" width="2.28125" style="5" customWidth="1"/>
    <col min="4" max="4" width="5.8515625" style="5" customWidth="1"/>
    <col min="5" max="5" width="10.00390625" style="5" customWidth="1"/>
    <col min="6" max="6" width="2.421875" style="5" customWidth="1"/>
    <col min="7" max="16384" width="9.140625" style="5" customWidth="1"/>
  </cols>
  <sheetData>
    <row r="1" spans="1:4" ht="12.75" customHeight="1">
      <c r="A1" s="96" t="s">
        <v>0</v>
      </c>
      <c r="B1" s="96"/>
      <c r="C1" s="96"/>
      <c r="D1" s="96"/>
    </row>
    <row r="2" spans="1:4" ht="12.75" customHeight="1">
      <c r="A2" s="96" t="s">
        <v>19</v>
      </c>
      <c r="B2" s="96"/>
      <c r="C2" s="96"/>
      <c r="D2" s="96"/>
    </row>
    <row r="3" spans="1:4" ht="21" customHeight="1">
      <c r="A3" s="97" t="s">
        <v>80</v>
      </c>
      <c r="B3" s="97"/>
      <c r="C3" s="97"/>
      <c r="D3" s="97"/>
    </row>
    <row r="4" spans="1:4" ht="27" customHeight="1">
      <c r="A4" s="98"/>
      <c r="B4" s="98"/>
      <c r="C4" s="98"/>
      <c r="D4" s="98"/>
    </row>
    <row r="5" spans="2:6" s="72" customFormat="1" ht="65.25" customHeight="1">
      <c r="B5" s="94" t="s">
        <v>101</v>
      </c>
      <c r="C5" s="94"/>
      <c r="E5" s="94" t="s">
        <v>77</v>
      </c>
      <c r="F5" s="94"/>
    </row>
    <row r="6" spans="2:6" s="72" customFormat="1" ht="19.5" customHeight="1">
      <c r="B6" s="95" t="s">
        <v>21</v>
      </c>
      <c r="C6" s="95"/>
      <c r="E6" s="95" t="s">
        <v>21</v>
      </c>
      <c r="F6" s="95"/>
    </row>
    <row r="7" spans="1:5" ht="21" customHeight="1">
      <c r="A7" s="14" t="s">
        <v>81</v>
      </c>
      <c r="B7" s="6">
        <f>CCIS!F21</f>
        <v>8983</v>
      </c>
      <c r="E7" s="6">
        <v>11645</v>
      </c>
    </row>
    <row r="8" spans="1:5" ht="19.5" customHeight="1">
      <c r="A8" s="73" t="s">
        <v>82</v>
      </c>
      <c r="E8" s="74"/>
    </row>
    <row r="9" spans="1:5" ht="16.5" customHeight="1">
      <c r="A9" s="75" t="s">
        <v>83</v>
      </c>
      <c r="B9" s="6">
        <v>1951</v>
      </c>
      <c r="E9" s="6">
        <v>1975</v>
      </c>
    </row>
    <row r="10" spans="1:6" s="79" customFormat="1" ht="16.5" customHeight="1">
      <c r="A10" s="76" t="s">
        <v>84</v>
      </c>
      <c r="B10" s="77">
        <v>1437</v>
      </c>
      <c r="C10" s="78"/>
      <c r="E10" s="77">
        <v>662</v>
      </c>
      <c r="F10" s="78"/>
    </row>
    <row r="11" spans="1:5" ht="16.5" customHeight="1">
      <c r="A11" s="80" t="s">
        <v>85</v>
      </c>
      <c r="B11" s="6">
        <f>SUM(B7:B10)</f>
        <v>12371</v>
      </c>
      <c r="E11" s="6">
        <v>14282</v>
      </c>
    </row>
    <row r="12" spans="1:5" ht="13.5" customHeight="1">
      <c r="A12" s="38"/>
      <c r="E12" s="74"/>
    </row>
    <row r="13" spans="1:5" ht="13.5" customHeight="1">
      <c r="A13" s="73" t="s">
        <v>86</v>
      </c>
      <c r="E13" s="74"/>
    </row>
    <row r="14" spans="1:5" ht="16.5" customHeight="1">
      <c r="A14" s="75" t="s">
        <v>87</v>
      </c>
      <c r="B14" s="6">
        <v>-21961</v>
      </c>
      <c r="E14" s="6">
        <v>-4060</v>
      </c>
    </row>
    <row r="15" spans="1:6" s="79" customFormat="1" ht="16.5" customHeight="1">
      <c r="A15" s="76" t="s">
        <v>88</v>
      </c>
      <c r="B15" s="77">
        <v>5705</v>
      </c>
      <c r="C15" s="78"/>
      <c r="E15" s="77">
        <v>2234</v>
      </c>
      <c r="F15" s="78"/>
    </row>
    <row r="16" spans="1:5" ht="16.5" customHeight="1">
      <c r="A16" s="80" t="s">
        <v>111</v>
      </c>
      <c r="B16" s="6">
        <f>SUM(B11:B15)</f>
        <v>-3885</v>
      </c>
      <c r="E16" s="6">
        <v>12456</v>
      </c>
    </row>
    <row r="17" spans="1:5" ht="21" customHeight="1">
      <c r="A17" s="75" t="s">
        <v>89</v>
      </c>
      <c r="B17" s="6">
        <v>-1524</v>
      </c>
      <c r="E17" s="6">
        <v>-806</v>
      </c>
    </row>
    <row r="18" spans="1:6" s="79" customFormat="1" ht="13.5" customHeight="1">
      <c r="A18" s="76" t="s">
        <v>90</v>
      </c>
      <c r="B18" s="77">
        <v>-1976</v>
      </c>
      <c r="C18" s="78"/>
      <c r="E18" s="77">
        <v>-2435</v>
      </c>
      <c r="F18" s="78"/>
    </row>
    <row r="19" spans="1:5" ht="17.25" customHeight="1">
      <c r="A19" s="73" t="s">
        <v>108</v>
      </c>
      <c r="B19" s="6">
        <v>-7385</v>
      </c>
      <c r="E19" s="6">
        <v>9215</v>
      </c>
    </row>
    <row r="20" spans="1:5" ht="17.25" customHeight="1">
      <c r="A20" s="73" t="s">
        <v>109</v>
      </c>
      <c r="B20" s="6">
        <v>-4653</v>
      </c>
      <c r="E20" s="6">
        <v>-2889</v>
      </c>
    </row>
    <row r="21" spans="1:6" s="79" customFormat="1" ht="20.25" customHeight="1">
      <c r="A21" s="81" t="s">
        <v>110</v>
      </c>
      <c r="B21" s="77">
        <v>13974</v>
      </c>
      <c r="C21" s="78"/>
      <c r="E21" s="77">
        <v>-6230</v>
      </c>
      <c r="F21" s="78"/>
    </row>
    <row r="22" spans="1:5" ht="18" customHeight="1">
      <c r="A22" s="82" t="s">
        <v>97</v>
      </c>
      <c r="B22" s="7">
        <v>1936</v>
      </c>
      <c r="E22" s="7">
        <v>96</v>
      </c>
    </row>
    <row r="23" spans="1:5" ht="18" customHeight="1">
      <c r="A23" s="38" t="s">
        <v>91</v>
      </c>
      <c r="B23" s="83">
        <v>-63</v>
      </c>
      <c r="E23" s="83">
        <v>2</v>
      </c>
    </row>
    <row r="24" spans="1:5" s="79" customFormat="1" ht="21" customHeight="1">
      <c r="A24" s="79" t="s">
        <v>98</v>
      </c>
      <c r="B24" s="84">
        <v>5071</v>
      </c>
      <c r="E24" s="84">
        <v>4973</v>
      </c>
    </row>
    <row r="25" spans="1:6" s="79" customFormat="1" ht="18" customHeight="1" thickBot="1">
      <c r="A25" s="79" t="s">
        <v>99</v>
      </c>
      <c r="B25" s="85">
        <v>6944</v>
      </c>
      <c r="C25" s="86"/>
      <c r="E25" s="85">
        <v>5071</v>
      </c>
      <c r="F25" s="86"/>
    </row>
    <row r="26" spans="2:5" ht="13.5" customHeight="1" thickTop="1">
      <c r="B26" s="6"/>
      <c r="E26" s="6"/>
    </row>
    <row r="27" spans="1:5" ht="21" customHeight="1">
      <c r="A27" s="76" t="s">
        <v>100</v>
      </c>
      <c r="B27" s="87"/>
      <c r="E27" s="87"/>
    </row>
    <row r="28" spans="1:5" s="38" customFormat="1" ht="19.5" customHeight="1">
      <c r="A28" s="75" t="s">
        <v>38</v>
      </c>
      <c r="B28" s="88">
        <v>9430</v>
      </c>
      <c r="C28" s="40"/>
      <c r="E28" s="88">
        <v>6487</v>
      </c>
    </row>
    <row r="29" spans="1:5" ht="15" customHeight="1">
      <c r="A29" s="75" t="s">
        <v>92</v>
      </c>
      <c r="B29" s="6"/>
      <c r="C29" s="9"/>
      <c r="E29" s="6"/>
    </row>
    <row r="30" spans="1:5" ht="13.5" customHeight="1">
      <c r="A30" s="89" t="s">
        <v>93</v>
      </c>
      <c r="B30" s="6">
        <v>-2486</v>
      </c>
      <c r="C30" s="9"/>
      <c r="E30" s="6">
        <v>-1416</v>
      </c>
    </row>
    <row r="31" spans="2:5" ht="6" customHeight="1">
      <c r="B31" s="90"/>
      <c r="C31" s="9"/>
      <c r="E31" s="90"/>
    </row>
    <row r="32" spans="2:6" s="79" customFormat="1" ht="18" customHeight="1" thickBot="1">
      <c r="B32" s="91">
        <v>6944</v>
      </c>
      <c r="C32" s="92"/>
      <c r="E32" s="91">
        <v>5071</v>
      </c>
      <c r="F32" s="92"/>
    </row>
    <row r="33" ht="12.75" customHeight="1" thickTop="1">
      <c r="B33" s="6"/>
    </row>
    <row r="34" ht="12.75" customHeight="1">
      <c r="B34" s="6"/>
    </row>
    <row r="35" ht="12.75" customHeight="1">
      <c r="B35" s="6"/>
    </row>
    <row r="36" ht="12.75" customHeight="1">
      <c r="B36" s="6"/>
    </row>
    <row r="37" spans="1:2" ht="12.75" customHeight="1">
      <c r="A37" s="19" t="s">
        <v>94</v>
      </c>
      <c r="B37" s="6"/>
    </row>
    <row r="38" spans="1:2" ht="12.75" customHeight="1">
      <c r="A38" s="19" t="s">
        <v>95</v>
      </c>
      <c r="B38" s="6"/>
    </row>
    <row r="39" spans="1:2" ht="12.75" customHeight="1">
      <c r="A39" s="19" t="s">
        <v>96</v>
      </c>
      <c r="B39" s="6"/>
    </row>
    <row r="40" spans="1:2" ht="12.75" customHeight="1">
      <c r="A40" s="19"/>
      <c r="B40" s="6"/>
    </row>
  </sheetData>
  <mergeCells count="8">
    <mergeCell ref="A1:D1"/>
    <mergeCell ref="A2:D2"/>
    <mergeCell ref="A3:D3"/>
    <mergeCell ref="A4:D4"/>
    <mergeCell ref="B5:C5"/>
    <mergeCell ref="E5:F5"/>
    <mergeCell ref="B6:C6"/>
    <mergeCell ref="E6:F6"/>
  </mergeCells>
  <printOptions/>
  <pageMargins left="1" right="0.75" top="0.75" bottom="0.75" header="0.5" footer="0.5"/>
  <pageSetup horizontalDpi="600" verticalDpi="600" orientation="portrait" scale="95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A1">
      <selection activeCell="A4" sqref="A4"/>
    </sheetView>
  </sheetViews>
  <sheetFormatPr defaultColWidth="9.140625" defaultRowHeight="12.75"/>
  <cols>
    <col min="1" max="1" width="25.00390625" style="43" customWidth="1"/>
    <col min="2" max="2" width="8.7109375" style="1" customWidth="1"/>
    <col min="3" max="3" width="1.57421875" style="1" customWidth="1"/>
    <col min="4" max="4" width="8.7109375" style="1" customWidth="1"/>
    <col min="5" max="5" width="1.57421875" style="1" customWidth="1"/>
    <col min="6" max="6" width="15.00390625" style="1" hidden="1" customWidth="1"/>
    <col min="7" max="7" width="9.7109375" style="1" customWidth="1"/>
    <col min="8" max="8" width="3.00390625" style="1" customWidth="1"/>
    <col min="9" max="9" width="9.7109375" style="1" customWidth="1"/>
    <col min="10" max="10" width="1.57421875" style="1" customWidth="1"/>
    <col min="11" max="11" width="9.7109375" style="1" customWidth="1"/>
    <col min="12" max="12" width="1.57421875" style="1" customWidth="1"/>
    <col min="13" max="13" width="9.7109375" style="1" customWidth="1"/>
    <col min="14" max="14" width="1.1484375" style="1" customWidth="1"/>
    <col min="15" max="15" width="12.7109375" style="1" customWidth="1"/>
    <col min="16" max="16384" width="9.140625" style="1" customWidth="1"/>
  </cols>
  <sheetData>
    <row r="1" spans="1:13" ht="12.75" customHeight="1">
      <c r="A1" s="41" t="s">
        <v>0</v>
      </c>
      <c r="M1" s="46"/>
    </row>
    <row r="2" ht="12.75" customHeight="1">
      <c r="A2" s="41" t="s">
        <v>19</v>
      </c>
    </row>
    <row r="3" ht="21" customHeight="1">
      <c r="A3" s="42" t="s">
        <v>52</v>
      </c>
    </row>
    <row r="4" spans="2:13" ht="27" customHeight="1">
      <c r="B4" s="45"/>
      <c r="C4" s="45"/>
      <c r="D4" s="47"/>
      <c r="E4" s="47"/>
      <c r="F4" s="47"/>
      <c r="G4" s="45"/>
      <c r="H4" s="45"/>
      <c r="I4" s="47"/>
      <c r="J4" s="47"/>
      <c r="K4" s="48"/>
      <c r="L4" s="45"/>
      <c r="M4" s="45"/>
    </row>
    <row r="5" spans="2:13" ht="15.75" customHeight="1">
      <c r="B5" s="45" t="s">
        <v>53</v>
      </c>
      <c r="C5" s="45"/>
      <c r="D5" s="49" t="s">
        <v>54</v>
      </c>
      <c r="E5" s="49"/>
      <c r="F5" s="49"/>
      <c r="G5" s="45" t="s">
        <v>55</v>
      </c>
      <c r="H5" s="45"/>
      <c r="I5" s="49" t="s">
        <v>56</v>
      </c>
      <c r="J5" s="50"/>
      <c r="K5" s="51" t="s">
        <v>57</v>
      </c>
      <c r="L5" s="45"/>
      <c r="M5" s="45"/>
    </row>
    <row r="6" spans="2:13" ht="11.25" customHeight="1">
      <c r="B6" s="52" t="s">
        <v>58</v>
      </c>
      <c r="C6" s="45"/>
      <c r="D6" s="53" t="s">
        <v>59</v>
      </c>
      <c r="E6" s="53"/>
      <c r="F6" s="54"/>
      <c r="G6" s="52" t="s">
        <v>60</v>
      </c>
      <c r="H6" s="45"/>
      <c r="I6" s="53" t="s">
        <v>61</v>
      </c>
      <c r="J6" s="54"/>
      <c r="K6" s="53" t="s">
        <v>61</v>
      </c>
      <c r="L6" s="45"/>
      <c r="M6" s="52" t="s">
        <v>1</v>
      </c>
    </row>
    <row r="7" spans="1:13" s="56" customFormat="1" ht="15.75" customHeight="1">
      <c r="A7" s="55"/>
      <c r="B7" s="45" t="s">
        <v>21</v>
      </c>
      <c r="C7" s="45"/>
      <c r="D7" s="45" t="s">
        <v>21</v>
      </c>
      <c r="E7" s="51"/>
      <c r="F7" s="51"/>
      <c r="G7" s="45" t="s">
        <v>21</v>
      </c>
      <c r="H7" s="45"/>
      <c r="I7" s="45" t="s">
        <v>21</v>
      </c>
      <c r="J7" s="51"/>
      <c r="K7" s="45" t="s">
        <v>21</v>
      </c>
      <c r="L7" s="45"/>
      <c r="M7" s="45" t="s">
        <v>21</v>
      </c>
    </row>
    <row r="8" spans="1:13" s="56" customFormat="1" ht="15.75" customHeight="1">
      <c r="A8" s="55"/>
      <c r="B8" s="45"/>
      <c r="C8" s="45"/>
      <c r="D8" s="45"/>
      <c r="E8" s="51"/>
      <c r="F8" s="51"/>
      <c r="G8" s="45"/>
      <c r="H8" s="45"/>
      <c r="I8" s="45"/>
      <c r="J8" s="51"/>
      <c r="K8" s="45"/>
      <c r="L8" s="45"/>
      <c r="M8" s="45"/>
    </row>
    <row r="9" spans="1:13" ht="33" customHeight="1">
      <c r="A9" s="41" t="s">
        <v>73</v>
      </c>
      <c r="B9" s="2">
        <v>43056</v>
      </c>
      <c r="C9" s="2"/>
      <c r="D9" s="2">
        <v>187</v>
      </c>
      <c r="E9" s="2"/>
      <c r="F9" s="2"/>
      <c r="G9" s="2">
        <v>22072</v>
      </c>
      <c r="H9" s="2"/>
      <c r="I9" s="2">
        <v>3863</v>
      </c>
      <c r="J9" s="2"/>
      <c r="K9" s="2">
        <v>899</v>
      </c>
      <c r="L9" s="2"/>
      <c r="M9" s="2">
        <v>70077</v>
      </c>
    </row>
    <row r="10" spans="1:13" ht="16.5" customHeight="1">
      <c r="A10" s="5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6.5" customHeight="1">
      <c r="A11" s="43" t="s">
        <v>62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6.5" customHeight="1">
      <c r="A12" s="43" t="s">
        <v>102</v>
      </c>
      <c r="B12" s="2">
        <v>17232</v>
      </c>
      <c r="C12" s="2"/>
      <c r="D12" s="2">
        <v>0</v>
      </c>
      <c r="E12" s="2"/>
      <c r="F12" s="2"/>
      <c r="G12" s="2">
        <v>-17232</v>
      </c>
      <c r="H12" s="2"/>
      <c r="I12" s="2">
        <v>0</v>
      </c>
      <c r="J12" s="2"/>
      <c r="K12" s="2">
        <v>0</v>
      </c>
      <c r="L12" s="2"/>
      <c r="M12" s="2">
        <v>0</v>
      </c>
    </row>
    <row r="13" spans="1:13" ht="16.5" customHeight="1">
      <c r="A13" s="43" t="s">
        <v>63</v>
      </c>
      <c r="B13" s="2">
        <v>43</v>
      </c>
      <c r="C13" s="2"/>
      <c r="D13" s="2">
        <v>8</v>
      </c>
      <c r="E13" s="2"/>
      <c r="F13" s="2"/>
      <c r="G13" s="2">
        <v>0</v>
      </c>
      <c r="H13" s="2"/>
      <c r="I13" s="2">
        <v>0</v>
      </c>
      <c r="J13" s="2"/>
      <c r="K13" s="2">
        <v>0</v>
      </c>
      <c r="L13" s="2"/>
      <c r="M13" s="2">
        <v>51</v>
      </c>
    </row>
    <row r="14" spans="2:13" ht="16.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6.5" customHeight="1">
      <c r="A15" s="43" t="s">
        <v>103</v>
      </c>
      <c r="B15" s="2">
        <v>0</v>
      </c>
      <c r="C15" s="2"/>
      <c r="D15" s="2">
        <v>0</v>
      </c>
      <c r="E15" s="2"/>
      <c r="F15" s="2"/>
      <c r="G15" s="2">
        <f>CCIS!F29</f>
        <v>6585</v>
      </c>
      <c r="H15" s="2"/>
      <c r="I15" s="2">
        <v>0</v>
      </c>
      <c r="J15" s="2"/>
      <c r="K15" s="2">
        <v>0</v>
      </c>
      <c r="L15" s="2"/>
      <c r="M15" s="2">
        <f>SUM(B15:K15)</f>
        <v>6585</v>
      </c>
    </row>
    <row r="16" spans="2:13" ht="16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6.5" customHeight="1">
      <c r="A17" s="43" t="s">
        <v>15</v>
      </c>
      <c r="B17" s="2">
        <v>0</v>
      </c>
      <c r="C17" s="2"/>
      <c r="D17" s="2">
        <v>0</v>
      </c>
      <c r="E17" s="2"/>
      <c r="F17" s="2"/>
      <c r="G17" s="2">
        <v>-3964</v>
      </c>
      <c r="H17" s="2"/>
      <c r="I17" s="2">
        <v>0</v>
      </c>
      <c r="J17" s="2"/>
      <c r="K17" s="2">
        <v>0</v>
      </c>
      <c r="L17" s="2"/>
      <c r="M17" s="2">
        <v>-3964</v>
      </c>
    </row>
    <row r="18" spans="2:13" ht="16.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6.5" customHeight="1">
      <c r="A19" s="43" t="s">
        <v>64</v>
      </c>
      <c r="B19" s="2">
        <v>0</v>
      </c>
      <c r="C19" s="2"/>
      <c r="D19" s="2">
        <v>0</v>
      </c>
      <c r="E19" s="2"/>
      <c r="F19" s="2"/>
      <c r="G19" s="2">
        <v>0</v>
      </c>
      <c r="H19" s="2"/>
      <c r="I19" s="2">
        <v>0</v>
      </c>
      <c r="J19" s="2"/>
      <c r="K19" s="2">
        <v>-186</v>
      </c>
      <c r="L19" s="2"/>
      <c r="M19" s="2">
        <v>-186</v>
      </c>
    </row>
    <row r="20" spans="2:13" ht="16.5" customHeight="1" hidden="1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6.5" customHeight="1" hidden="1">
      <c r="A21" s="43" t="s">
        <v>65</v>
      </c>
      <c r="B21" s="2">
        <v>0</v>
      </c>
      <c r="C21" s="2"/>
      <c r="D21" s="2">
        <v>0</v>
      </c>
      <c r="E21" s="2"/>
      <c r="F21" s="2"/>
      <c r="G21" s="2">
        <v>0</v>
      </c>
      <c r="H21" s="2"/>
      <c r="I21" s="2">
        <v>0</v>
      </c>
      <c r="J21" s="2"/>
      <c r="K21" s="2">
        <v>0</v>
      </c>
      <c r="L21" s="2"/>
      <c r="M21" s="2">
        <v>0</v>
      </c>
    </row>
    <row r="22" spans="2:13" ht="12.7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s="10" customFormat="1" ht="22.5" customHeight="1">
      <c r="A24" s="58" t="s">
        <v>104</v>
      </c>
      <c r="B24" s="59">
        <f>SUM(B9:B19)</f>
        <v>60331</v>
      </c>
      <c r="C24" s="59"/>
      <c r="D24" s="59">
        <f>SUM(D9:D19)</f>
        <v>195</v>
      </c>
      <c r="E24" s="59"/>
      <c r="F24" s="59"/>
      <c r="G24" s="59">
        <f>SUM(G9:G19)</f>
        <v>7461</v>
      </c>
      <c r="H24" s="59"/>
      <c r="I24" s="59">
        <f>SUM(I9:I19)</f>
        <v>3863</v>
      </c>
      <c r="J24" s="59"/>
      <c r="K24" s="59">
        <f>SUM(K9:K19)</f>
        <v>713</v>
      </c>
      <c r="L24" s="59"/>
      <c r="M24" s="59">
        <f>SUM(B24:K24)</f>
        <v>72563</v>
      </c>
    </row>
    <row r="25" spans="2:13" ht="12.75">
      <c r="B25" s="60"/>
      <c r="C25" s="3"/>
      <c r="D25" s="60"/>
      <c r="E25" s="60"/>
      <c r="F25" s="3"/>
      <c r="G25" s="60"/>
      <c r="H25" s="3"/>
      <c r="I25" s="61"/>
      <c r="J25" s="3"/>
      <c r="K25" s="61"/>
      <c r="L25" s="3"/>
      <c r="M25" s="60"/>
    </row>
    <row r="26" spans="2:13" ht="12.75">
      <c r="B26" s="62"/>
      <c r="C26" s="63"/>
      <c r="D26" s="62"/>
      <c r="E26" s="63"/>
      <c r="F26" s="63"/>
      <c r="G26" s="62"/>
      <c r="H26" s="63"/>
      <c r="I26" s="62"/>
      <c r="J26" s="63"/>
      <c r="K26" s="62"/>
      <c r="L26" s="63"/>
      <c r="M26" s="62"/>
    </row>
    <row r="30" ht="12.75">
      <c r="A30" s="41" t="s">
        <v>66</v>
      </c>
    </row>
    <row r="31" ht="12.75">
      <c r="A31" s="41" t="s">
        <v>72</v>
      </c>
    </row>
    <row r="32" ht="12.75">
      <c r="A32" s="41" t="s">
        <v>67</v>
      </c>
    </row>
    <row r="33" ht="12.75">
      <c r="A33" s="64"/>
    </row>
    <row r="35" ht="12.75">
      <c r="A35" s="42"/>
    </row>
  </sheetData>
  <printOptions/>
  <pageMargins left="1" right="0.25" top="0.75" bottom="1" header="0.5" footer="0.5"/>
  <pageSetup horizontalDpi="600" verticalDpi="600" orientation="portrait" scale="95" r:id="rId1"/>
  <headerFooter alignWithMargins="0">
    <oddFooter>&amp;CPage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Chin </dc:creator>
  <cp:keywords/>
  <dc:description/>
  <cp:lastModifiedBy>System Administrator</cp:lastModifiedBy>
  <cp:lastPrinted>2006-05-31T07:45:41Z</cp:lastPrinted>
  <dcterms:created xsi:type="dcterms:W3CDTF">2003-04-28T09:38:25Z</dcterms:created>
  <dcterms:modified xsi:type="dcterms:W3CDTF">2006-05-31T07:46:39Z</dcterms:modified>
  <cp:category/>
  <cp:version/>
  <cp:contentType/>
  <cp:contentStatus/>
</cp:coreProperties>
</file>